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Kószó Péter munkái\ÁOK\2023\OMI helyiségek felújítása\Webrára\"/>
    </mc:Choice>
  </mc:AlternateContent>
  <bookViews>
    <workbookView xWindow="0" yWindow="0" windowWidth="9408" windowHeight="9012" firstSheet="9" activeTab="12"/>
  </bookViews>
  <sheets>
    <sheet name="Főösszesítő" sheetId="2" r:id="rId1"/>
    <sheet name="Munkanem összesítő" sheetId="3" r:id="rId2"/>
    <sheet name="12.Felvonulási létesítmények" sheetId="4" r:id="rId3"/>
    <sheet name="19.Költségtérítések" sheetId="5" r:id="rId4"/>
    <sheet name="21.Irtás, föld- és sziklamunka" sheetId="6" r:id="rId5"/>
    <sheet name="36.Vakolás és rabicolás" sheetId="7" r:id="rId6"/>
    <sheet name="39.Szárazépítés" sheetId="8" r:id="rId7"/>
    <sheet name="42.Hideg- és melegburkolatok k" sheetId="9" r:id="rId8"/>
    <sheet name="44.Fa- és műanyag szerkezet el" sheetId="10" r:id="rId9"/>
    <sheet name="45.Fém nyílászáró és épületlak" sheetId="11" r:id="rId10"/>
    <sheet name="47.Felületképzés" sheetId="12" r:id="rId11"/>
    <sheet name="49.Árnyékolók beépítése" sheetId="13" r:id="rId12"/>
    <sheet name="50.Beépített berendezési tárgy" sheetId="14" r:id="rId13"/>
  </sheets>
  <calcPr calcId="162913"/>
</workbook>
</file>

<file path=xl/calcChain.xml><?xml version="1.0" encoding="utf-8"?>
<calcChain xmlns="http://schemas.openxmlformats.org/spreadsheetml/2006/main">
  <c r="I3" i="4" l="1"/>
  <c r="H3" i="4"/>
  <c r="I3" i="5"/>
  <c r="H3" i="5"/>
  <c r="I4" i="6"/>
  <c r="H4" i="6"/>
  <c r="I3" i="7"/>
  <c r="H3" i="7"/>
  <c r="I3" i="8"/>
  <c r="H3" i="8"/>
  <c r="I9" i="9"/>
  <c r="H9" i="9"/>
  <c r="I3" i="11"/>
  <c r="H3" i="11"/>
  <c r="I3" i="14"/>
  <c r="H3" i="14"/>
  <c r="I2" i="14" l="1"/>
  <c r="D12" i="3" s="1"/>
  <c r="H2" i="14"/>
  <c r="C12" i="3" s="1"/>
  <c r="I3" i="13"/>
  <c r="I4" i="13" s="1"/>
  <c r="H3" i="13"/>
  <c r="H4" i="13" s="1"/>
  <c r="I2" i="13"/>
  <c r="H2" i="13"/>
  <c r="I14" i="12"/>
  <c r="H14" i="12"/>
  <c r="I13" i="12"/>
  <c r="H13" i="12"/>
  <c r="I12" i="12"/>
  <c r="H12" i="12"/>
  <c r="I11" i="12"/>
  <c r="H11" i="12"/>
  <c r="I10" i="12"/>
  <c r="H10" i="12"/>
  <c r="I9" i="12"/>
  <c r="H9" i="12"/>
  <c r="I8" i="12"/>
  <c r="H8" i="12"/>
  <c r="I7" i="12"/>
  <c r="H7" i="12"/>
  <c r="I6" i="12"/>
  <c r="H6" i="12"/>
  <c r="I5" i="12"/>
  <c r="H5" i="12"/>
  <c r="I4" i="12"/>
  <c r="H4" i="12"/>
  <c r="I3" i="12"/>
  <c r="H3" i="12"/>
  <c r="I2" i="12"/>
  <c r="H2" i="12"/>
  <c r="I2" i="11"/>
  <c r="D9" i="3" s="1"/>
  <c r="H2" i="11"/>
  <c r="C9" i="3" s="1"/>
  <c r="I4" i="10"/>
  <c r="H4" i="10"/>
  <c r="I3" i="10"/>
  <c r="H3" i="10"/>
  <c r="I2" i="10"/>
  <c r="I5" i="10" s="1"/>
  <c r="H2" i="10"/>
  <c r="H5" i="10" s="1"/>
  <c r="I8" i="9"/>
  <c r="H8" i="9"/>
  <c r="I7" i="9"/>
  <c r="H7" i="9"/>
  <c r="I6" i="9"/>
  <c r="H6" i="9"/>
  <c r="I5" i="9"/>
  <c r="H5" i="9"/>
  <c r="I4" i="9"/>
  <c r="H4" i="9"/>
  <c r="I3" i="9"/>
  <c r="H3" i="9"/>
  <c r="I2" i="9"/>
  <c r="H2" i="9"/>
  <c r="I2" i="8"/>
  <c r="D6" i="3" s="1"/>
  <c r="H2" i="8"/>
  <c r="C6" i="3" s="1"/>
  <c r="I2" i="7"/>
  <c r="D5" i="3" s="1"/>
  <c r="H2" i="7"/>
  <c r="C5" i="3" s="1"/>
  <c r="I3" i="6"/>
  <c r="H3" i="6"/>
  <c r="I2" i="6"/>
  <c r="D4" i="3" s="1"/>
  <c r="H2" i="6"/>
  <c r="I2" i="5"/>
  <c r="D3" i="3" s="1"/>
  <c r="H2" i="5"/>
  <c r="C3" i="3" s="1"/>
  <c r="I2" i="4"/>
  <c r="D2" i="3" s="1"/>
  <c r="H2" i="4"/>
  <c r="C2" i="3" s="1"/>
  <c r="I15" i="12" l="1"/>
  <c r="H15" i="12"/>
  <c r="C11" i="3"/>
  <c r="D11" i="3"/>
  <c r="C4" i="3"/>
  <c r="D7" i="3"/>
  <c r="C7" i="3"/>
  <c r="D8" i="3"/>
  <c r="D10" i="3"/>
  <c r="C10" i="3"/>
  <c r="C8" i="3"/>
  <c r="C13" i="3" l="1"/>
  <c r="C5" i="2" s="1"/>
  <c r="D13" i="3"/>
  <c r="D5" i="2" s="1"/>
  <c r="C6" i="2" l="1"/>
  <c r="C7" i="2" s="1"/>
  <c r="C8" i="2" s="1"/>
</calcChain>
</file>

<file path=xl/sharedStrings.xml><?xml version="1.0" encoding="utf-8"?>
<sst xmlns="http://schemas.openxmlformats.org/spreadsheetml/2006/main" count="245" uniqueCount="112">
  <si>
    <t>Ssz.</t>
  </si>
  <si>
    <t>Megnevezés</t>
  </si>
  <si>
    <t>Anyagköltség</t>
  </si>
  <si>
    <t>Díjköltség</t>
  </si>
  <si>
    <t>12</t>
  </si>
  <si>
    <t>Felvonulási létesítmények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</si>
  <si>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</si>
  <si>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</si>
  <si>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</si>
  <si>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</si>
  <si>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</si>
  <si>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</si>
  <si>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</si>
  <si>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</si>
  <si>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12-006-11.3-0190340</t>
  </si>
  <si>
    <t>Védőburkolat hevederekkel, lécvázzal, berendezési tárgyak megvédésére, műanyag fóliával, Kertészeti fólia, 0,40 mm</t>
  </si>
  <si>
    <t>m2</t>
  </si>
  <si>
    <t>Munkanem összesen (HUF)</t>
  </si>
  <si>
    <t>19</t>
  </si>
  <si>
    <t>Költségtérítések</t>
  </si>
  <si>
    <t>19-090-1</t>
  </si>
  <si>
    <t>Építmények átadás előtti utolsó takarítása (pipere)</t>
  </si>
  <si>
    <t>db</t>
  </si>
  <si>
    <t>21</t>
  </si>
  <si>
    <t>Irtás, föld- és sziklamunka</t>
  </si>
  <si>
    <t>21-011-11.3</t>
  </si>
  <si>
    <t>Építési törmelék konténeres elszállítása, lerakása, lerakóhelyi díjjal, 5,0 m³-es konténerbe</t>
  </si>
  <si>
    <t>36</t>
  </si>
  <si>
    <t>Vakolás és rabicolás</t>
  </si>
  <si>
    <t>36-090-1.1.3-0550040</t>
  </si>
  <si>
    <t>Vakolatjavítás oldalfalon, tégla-, beton-, kőfelületen vagy építőlemezen, a meglazult, sérült vakolat előzetes leverésével, hiánypótlás 25% felett, Hvb8-mc, beltéri, vakoló cementes mészhabarcs mészpéppel</t>
  </si>
  <si>
    <t>39</t>
  </si>
  <si>
    <t>Szárazépítés</t>
  </si>
  <si>
    <t>39-001-3.1.3-0120012</t>
  </si>
  <si>
    <t>CW fém vázszerkezetre szerelt válaszfal 2 x 2 rtg. normál, 12,5 mm vtg. gipszkarton borítással, hőszigeteléssel, csavarfejek és illesztések glettelve (Q2), egyszeres, CW 100 tartóvázzal, RIGIPS normál építőlemez RB 12,5 mm, ásványi szálas hőszigetelés</t>
  </si>
  <si>
    <t>42</t>
  </si>
  <si>
    <t>Hideg- és melegburkolatok készítése, aljzat előkészítés</t>
  </si>
  <si>
    <t>42-000-2.2</t>
  </si>
  <si>
    <t>Lapburkolatok bontása, fal-, pillér- és oszlopburkolat, bármely méretű mozaik, kőagyag és csempe</t>
  </si>
  <si>
    <t>42-013-1.1.1.1.1.2-0100007</t>
  </si>
  <si>
    <t>Fal-, pillér-, oszlop- és lábazatburkolat készítése beltérben, tégla, beton, vakolt alapfelületen, mázas kerámiával, kötésben vagy hálósan, 3-5 mm vtg. ragasztóba rakva, 1-10 mm fugaszélességgel, 15x15 - 20x30 cm közötti lapmérettel, Zalakerámia-RAKO COLOR ONE falburkoló lap 20x20 cm méretben, fehér színben, matt , Kód: WAA1N104</t>
  </si>
  <si>
    <t>42-011-2.1.3.1-0213555</t>
  </si>
  <si>
    <t>Padlóburkolat hordozószerkezetének felületelőkészítése beltérben, meglévő hidegburkolaton felületelőkészítő alapozó és tapadóhíd felhordása egy rétegben, HENKEL Ceresit CT 19 oldószermentes, speciális töltőanyagot és színezőanyagot (pigment) tartalmazó diszperziós alapozó, Cikkszám: 2450574</t>
  </si>
  <si>
    <t>42-011-2.1.3.4.1-0310567</t>
  </si>
  <si>
    <t>Padlóburkolat hordozószerkezetének felületelőkészítése beltérben, meglévő hidegburkolaton önterülő felületkiegyenlítés készítése 5 mm átlagos rétegvastagságban, HENKEL Ceresit Padlopon Express CN 72 önterülő, gyorskötő aljzatkiegyenlítő 2-15 mm rétegvastagságig, Cikkszám: 743103</t>
  </si>
  <si>
    <t>42-023-1.1.1.2.1.2-0100139</t>
  </si>
  <si>
    <t>Padlóburkolat készítése, beltérben, tégla, beton, vakolt alapfelületen, gres kerámiával, kötésben vagy hálósan, 3-5 mm vtg. ragasztóba rakva, 1-10 mm fugaszélességgel, 20x20 - 33x33 cm közötti lapmérettel, Zalakerámia-RAKO TAURUS COLOR mázatlan gres padlóburkoló lap 30x30 cm méretben, lapvastagság: 9 mm, 03 SF világosszürke színben, csúszásmentesség: R9/A, Kód: TAA35003</t>
  </si>
  <si>
    <t>42-023-2.1.2.1.2-0102241</t>
  </si>
  <si>
    <t>Lábazatburkolat készítése, beltérben, gres, kőporcelán lappal, egyenes, egysoros kivitelben, 3-5 mm ragasztóba rakva, 1-10 mm fugaszélességgel, 10 cm magasságig, 45×8,5 - 80×9,5 cm közötti lapmérettel, Zalakerámia-RAKO Block gres matt lábazati elem 60x9,5 cm méretben, élcsiszolt, lapvastagság: 10 mm, világosszürke színben, Kód: DSAPM780</t>
  </si>
  <si>
    <t>m</t>
  </si>
  <si>
    <t>42-071-11-0148167</t>
  </si>
  <si>
    <t>Élzáró profil elhelyezése fal és padlóburkolatok külső sarkainak védelmére, szegletes és lekerekített kialakítással, záróprofil nélkül, műanyagból, festett alumíniumból, nemesacélból, rézből, 2-30 mm magassági mérettel, MUREXIN lekerekített kialakítású élzárósín, eloxált natúr alumínium, MR 8 8 mm, hossz: 3 m</t>
  </si>
  <si>
    <t>44</t>
  </si>
  <si>
    <t>Fa- és műanyag szerkezet elhelyezése</t>
  </si>
  <si>
    <t>44-090-1.3</t>
  </si>
  <si>
    <t>Meglévő mindenféle nyílászáró szerkezet kisebb javítása  faanyag- és/vagy vasalatpótlással, 2 m² felett, vasalatpótlással</t>
  </si>
  <si>
    <t>44-090-31.2</t>
  </si>
  <si>
    <t>Küszöbcsere küszöbsínnel, 10 cm vastag falban</t>
  </si>
  <si>
    <t>45</t>
  </si>
  <si>
    <t>Fém nyílászáró és épületlakatos szerkezet elhelyezése</t>
  </si>
  <si>
    <t>45-000-1.2.2</t>
  </si>
  <si>
    <t>Fém nyílászáró szerkezetek bontása, fém portálok, üvegfalak, 2,01-5,00 m² felület között</t>
  </si>
  <si>
    <t>47</t>
  </si>
  <si>
    <t>Felületképzés</t>
  </si>
  <si>
    <t>47-000-1.3.1.1</t>
  </si>
  <si>
    <t>Belső festéseknél felület előkészítése, részmunkák; vizes diszperziós falfesték lekaparása, bármilyen padozatú helységben, tagolatlan felületen</t>
  </si>
  <si>
    <t>47-010-1.1.1-0154010</t>
  </si>
  <si>
    <t>Normál nem egyenletes nedvszívóképességű ásványi falfelületek alapozása, felületmegerősítése, vizes-diszperziós akril bázisú alapozóval, tagolatlan felületen, StoPlex W univerzális sziloxánnal javított akrilátdiszperziós alapozó, Cikkszám: 00861-xxx</t>
  </si>
  <si>
    <t>47-000-1.21.4.1.1-0417972</t>
  </si>
  <si>
    <t>Belső festéseknél felület előkészítése, részmunkák; glettelés, diszperziós kötőanyagú glettel, vakolt felületen, tagolatlan felületen, SAKRET DG-03 Diszperziós glett</t>
  </si>
  <si>
    <t>47-011-15.1.1.1-0150241</t>
  </si>
  <si>
    <t>Diszperziós festés (két rétegben) műanyag bázisú vizes-diszperziós  fehér vagy gyárilag színezett festékkel, új vagy régi lekapart, előkészített alapfelületen, vakolaton, két rétegben, tagolatlan sima felületen, SAKRET DFI  diszperziós beltéri festék, fehér</t>
  </si>
  <si>
    <t>47-000-7.1.2.2</t>
  </si>
  <si>
    <t>Fafelületek mázolásának előkészítő és részmunkái; régi olajmázolás eltávolítása fa nyílászáró szerkezetről, lekaparással (raskettázás), tagolt felületről</t>
  </si>
  <si>
    <t>47-000-7.3.2-0150112</t>
  </si>
  <si>
    <t>Fafelületek mázolásának előkészítő és részmunkái; simító tapaszolás fafelületen, egyszeri és minden további, tagolt felületen, Trinát Mestertapasz, EAN: 5995061609390</t>
  </si>
  <si>
    <t>47-021-21.4.1-0130701</t>
  </si>
  <si>
    <t>Acélfelületek közbenső festése cső és regisztercső felületén (NÁ 80-ig), függesztőn és tartóvason, sormosdó állványzaton műgyanta kötőanyagú, oldószeres festékkel, Trinát univerzális alapozó, fehér 100, EAN: 5995061117055</t>
  </si>
  <si>
    <t>47-021-31.4.1-0130361</t>
  </si>
  <si>
    <t>Acélfelületek átvonó festése cső és regisztercső felületén (NÁ 80-ig), függesztőn és tartóvason, sormosdó állványzaton műgyanta kötőanyagú, oldószeres festékkel, Trinát zománc, magasfényű, fehér 100, EAN: 5995061119035</t>
  </si>
  <si>
    <t>47-031-1.1.1.2-0130701</t>
  </si>
  <si>
    <t>Belső fafelületek alapmázolása, műgyantabázisú (alkid) oldószertartalmú alapozóval, tagolt felületen, Trinát univerzális alapozó, fehér 100, EAN: 5995061117055</t>
  </si>
  <si>
    <t>47-031-1.3.1.2-0130701</t>
  </si>
  <si>
    <t>Belső fafelületek fedőmázolása, műgyantabázisú (alkid) oldószertartalmú alapozóval, tagolt felületen, Trinát univerzális alapozó, fehér 100, EAN: 5995061117055</t>
  </si>
  <si>
    <t>47-031-1.5.1.2-0130361</t>
  </si>
  <si>
    <t>Belső fafelületek zománclakkozása, műgyantabázisú (alkid) oldószertartalmú zománccal, tagolt felületen, Trinát zománc, magasfényű, fehér 100, EAN: 5995061119035</t>
  </si>
  <si>
    <t>47-021-21.5.1-0130701</t>
  </si>
  <si>
    <t>Acélfelületek közbenső festése fűtőtesten, NÁ 80 feletti csövön műgyanta kötőanyagú, oldószeres festékkel, Trinát univerzális alapozó, fehér 100, EAN: 5995061117055</t>
  </si>
  <si>
    <t>47-021-31.5.1-0130361</t>
  </si>
  <si>
    <t>Acélfelületek átvonó festése fűtőtesten, NÁ 80 feletti csövön műgyanta kötőanyagú, oldószeres festékkel, Trinát zománc, magasfényű, fehér 100, EAN: 5995061119035</t>
  </si>
  <si>
    <t>49</t>
  </si>
  <si>
    <t>Árnyékolók beépítése</t>
  </si>
  <si>
    <t>49-000-1.3.1.3</t>
  </si>
  <si>
    <t>Redőnyök bontása faredőny, belső tokos 6,01-10,00 m kerület között</t>
  </si>
  <si>
    <t>49-051-1.2.1.3.2-0192014</t>
  </si>
  <si>
    <t>Méretre készített belső lamellás árnyékoló (reluxa) felszerelése,  rugalmas, ívelt lamellázatú, köteles feszítésű, ablaktokra, ablakszárnyra, falra vagy födémre szerelve, speciális konzolokkal, takarólemez nélkül, fehér, ezüst vagy barna színben, 50 mm-es lamellákkal, zsinóros mozgatással, 4,01-6,00 m kerület között, Hella IF 50 belső lamellás árnyékoló 120x180 cm, zsinóros</t>
  </si>
  <si>
    <t>50</t>
  </si>
  <si>
    <t>Beépített berendezési tárgyak elhelyezése</t>
  </si>
  <si>
    <t>Összesen (HUF)</t>
  </si>
  <si>
    <t>Költségvetés főösszesítő</t>
  </si>
  <si>
    <t>1 Építmény közvetlen költségei</t>
  </si>
  <si>
    <t>2.1 ÁFA vetítési alap</t>
  </si>
  <si>
    <t>2.2 ÁFA</t>
  </si>
  <si>
    <t>3 A munka ára (HUF)</t>
  </si>
  <si>
    <t>Munkahelyi depóniából építési törmelék konténerbe rakása,  kézi erővel, önálló munka esetén elszámolva, konténer szállítás nélkül</t>
  </si>
  <si>
    <t>m3</t>
  </si>
  <si>
    <t>K 21-011</t>
  </si>
  <si>
    <t>K 44-001-1.1.1.1</t>
  </si>
  <si>
    <t>K 50-000</t>
  </si>
  <si>
    <t>Meglévő bútor átalakítása. Fémvázas asztal méretre szabása.</t>
  </si>
  <si>
    <r>
      <t xml:space="preserve">Fa beltéri nyílászárók elhelyezése, előre kihagyott falnyílásba, utólagos elhelyezéssel, tömítés nélkül, (szerelvényezve, finom beállítással), MDF vagy keményhéjszerkezetes ajtó, 6,00 m kerületig, Beltéri kazettás ajtó, felül üvegezhető, egyszárnyú, MDF tokkal, </t>
    </r>
    <r>
      <rPr>
        <b/>
        <sz val="10"/>
        <rFont val="Times New Roman"/>
        <family val="2"/>
      </rPr>
      <t>kilinccsel, zárbetéttel,</t>
    </r>
    <r>
      <rPr>
        <sz val="10"/>
        <rFont val="Times New Roman"/>
        <family val="2"/>
      </rPr>
      <t xml:space="preserve"> </t>
    </r>
    <r>
      <rPr>
        <b/>
        <sz val="10"/>
        <rFont val="Times New Roman"/>
        <family val="1"/>
        <charset val="238"/>
      </rPr>
      <t xml:space="preserve">felületkezelve </t>
    </r>
    <r>
      <rPr>
        <sz val="10"/>
        <rFont val="Times New Roman"/>
        <family val="2"/>
      </rPr>
      <t xml:space="preserve">90x210 cm, </t>
    </r>
    <r>
      <rPr>
        <b/>
        <sz val="10"/>
        <rFont val="Times New Roman"/>
        <family val="2"/>
      </rPr>
      <t>tükörfóliával.</t>
    </r>
  </si>
  <si>
    <t>Dóm tér 10. OMI laborok II. ütem (47-53 labor) építészet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</si>
</sst>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\ ###\ ###\ ##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14"/>
      <color theme="1"/>
      <name val="Times New Roman"/>
      <family val="2"/>
    </font>
    <font>
      <b/>
      <sz val="11"/>
      <color theme="1"/>
      <name val="Times New Roman"/>
      <family val="2"/>
    </font>
    <font>
      <b/>
      <sz val="10"/>
      <color theme="1"/>
      <name val="Times New Roman"/>
      <family val="1"/>
      <charset val="238"/>
    </font>
    <font>
      <sz val="10"/>
      <name val="Times New Roman"/>
      <family val="2"/>
    </font>
    <font>
      <b/>
      <sz val="10"/>
      <name val="Times New Roman"/>
      <family val="2"/>
    </font>
    <font>
      <b/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/>
    </xf>
    <xf numFmtId="0" fontId="1" fillId="2" borderId="1" xfId="0" applyFont="1" applyFill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10" fontId="2" fillId="0" borderId="2" xfId="0" applyNumberFormat="1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vertical="top" wrapText="1"/>
    </xf>
    <xf numFmtId="164" fontId="1" fillId="0" borderId="3" xfId="0" applyNumberFormat="1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164" fontId="3" fillId="0" borderId="2" xfId="0" applyNumberFormat="1" applyFont="1" applyBorder="1" applyAlignment="1">
      <alignment horizontal="center" vertical="top" wrapText="1"/>
    </xf>
    <xf numFmtId="164" fontId="2" fillId="0" borderId="0" xfId="0" applyNumberFormat="1" applyFont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J19" sqref="J19"/>
    </sheetView>
  </sheetViews>
  <sheetFormatPr defaultRowHeight="14.4" x14ac:dyDescent="0.3"/>
  <cols>
    <col min="1" max="1" width="30.6640625" customWidth="1"/>
    <col min="2" max="2" width="8.6640625" customWidth="1"/>
    <col min="3" max="4" width="12.6640625" customWidth="1"/>
  </cols>
  <sheetData>
    <row r="1" spans="1:4" x14ac:dyDescent="0.3">
      <c r="A1" s="13" t="s">
        <v>111</v>
      </c>
      <c r="B1" s="13"/>
      <c r="C1" s="13"/>
      <c r="D1" s="13"/>
    </row>
    <row r="3" spans="1:4" ht="17.399999999999999" x14ac:dyDescent="0.3">
      <c r="A3" s="14" t="s">
        <v>99</v>
      </c>
      <c r="B3" s="14"/>
      <c r="C3" s="14"/>
      <c r="D3" s="14"/>
    </row>
    <row r="4" spans="1:4" x14ac:dyDescent="0.3">
      <c r="A4" s="1" t="s">
        <v>1</v>
      </c>
      <c r="B4" s="5"/>
      <c r="C4" s="5" t="s">
        <v>2</v>
      </c>
      <c r="D4" s="5" t="s">
        <v>3</v>
      </c>
    </row>
    <row r="5" spans="1:4" x14ac:dyDescent="0.3">
      <c r="A5" s="3" t="s">
        <v>100</v>
      </c>
      <c r="C5" s="6">
        <f>'Munkanem összesítő'!C13</f>
        <v>0</v>
      </c>
      <c r="D5" s="6">
        <f>'Munkanem összesítő'!D13</f>
        <v>0</v>
      </c>
    </row>
    <row r="6" spans="1:4" x14ac:dyDescent="0.3">
      <c r="A6" s="3" t="s">
        <v>101</v>
      </c>
      <c r="C6" s="15">
        <f>ROUND(C5+D5,0)</f>
        <v>0</v>
      </c>
      <c r="D6" s="15"/>
    </row>
    <row r="7" spans="1:4" x14ac:dyDescent="0.3">
      <c r="A7" s="3" t="s">
        <v>102</v>
      </c>
      <c r="B7" s="7">
        <v>0.27</v>
      </c>
      <c r="C7" s="15">
        <f>ROUND(C6*B7,0)</f>
        <v>0</v>
      </c>
      <c r="D7" s="15"/>
    </row>
    <row r="8" spans="1:4" x14ac:dyDescent="0.3">
      <c r="A8" s="8" t="s">
        <v>103</v>
      </c>
      <c r="B8" s="8"/>
      <c r="C8" s="16">
        <f>ROUND(C7+C6,0)</f>
        <v>0</v>
      </c>
      <c r="D8" s="16"/>
    </row>
  </sheetData>
  <mergeCells count="5">
    <mergeCell ref="A1:D1"/>
    <mergeCell ref="A3:D3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workbookViewId="0">
      <selection activeCell="I11" sqref="I11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9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</row>
    <row r="2" spans="1:9" ht="39.6" x14ac:dyDescent="0.3">
      <c r="A2" s="3">
        <v>1</v>
      </c>
      <c r="B2" s="2" t="s">
        <v>60</v>
      </c>
      <c r="C2" s="3" t="s">
        <v>61</v>
      </c>
      <c r="D2" s="2">
        <v>20.2</v>
      </c>
      <c r="E2" s="3" t="s">
        <v>16</v>
      </c>
      <c r="F2" s="4">
        <v>0</v>
      </c>
      <c r="G2" s="4">
        <v>0</v>
      </c>
      <c r="H2" s="6">
        <f>ROUND(F2*D2,0)</f>
        <v>0</v>
      </c>
      <c r="I2" s="6">
        <f>ROUND(G2*D2,0)</f>
        <v>0</v>
      </c>
    </row>
    <row r="3" spans="1:9" x14ac:dyDescent="0.3">
      <c r="A3" s="8"/>
      <c r="B3" s="8"/>
      <c r="C3" s="8" t="s">
        <v>17</v>
      </c>
      <c r="D3" s="8"/>
      <c r="E3" s="8"/>
      <c r="F3" s="8"/>
      <c r="G3" s="8"/>
      <c r="H3" s="9">
        <f>ROUND(SUM(H2:H2),0)</f>
        <v>0</v>
      </c>
      <c r="I3" s="9">
        <f>ROUND(SUM(I2:I2),0)</f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D13" sqref="D13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9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</row>
    <row r="2" spans="1:9" ht="52.8" x14ac:dyDescent="0.3">
      <c r="A2" s="3">
        <v>1</v>
      </c>
      <c r="B2" s="2" t="s">
        <v>64</v>
      </c>
      <c r="C2" s="3" t="s">
        <v>65</v>
      </c>
      <c r="D2" s="2">
        <v>38.71</v>
      </c>
      <c r="E2" s="3" t="s">
        <v>16</v>
      </c>
      <c r="F2" s="4">
        <v>0</v>
      </c>
      <c r="G2" s="4">
        <v>0</v>
      </c>
      <c r="H2" s="6">
        <f t="shared" ref="H2:H14" si="0">ROUND(F2*D2,0)</f>
        <v>0</v>
      </c>
      <c r="I2" s="6">
        <f t="shared" ref="I2:I14" si="1">ROUND(G2*D2,0)</f>
        <v>0</v>
      </c>
    </row>
    <row r="3" spans="1:9" ht="92.4" x14ac:dyDescent="0.3">
      <c r="A3" s="3">
        <v>2</v>
      </c>
      <c r="B3" s="2" t="s">
        <v>66</v>
      </c>
      <c r="C3" s="3" t="s">
        <v>67</v>
      </c>
      <c r="D3" s="2">
        <v>202.92</v>
      </c>
      <c r="E3" s="3" t="s">
        <v>16</v>
      </c>
      <c r="F3" s="4">
        <v>0</v>
      </c>
      <c r="G3" s="4">
        <v>0</v>
      </c>
      <c r="H3" s="6">
        <f t="shared" si="0"/>
        <v>0</v>
      </c>
      <c r="I3" s="6">
        <f t="shared" si="1"/>
        <v>0</v>
      </c>
    </row>
    <row r="4" spans="1:9" ht="66" x14ac:dyDescent="0.3">
      <c r="A4" s="3">
        <v>3</v>
      </c>
      <c r="B4" s="2" t="s">
        <v>68</v>
      </c>
      <c r="C4" s="3" t="s">
        <v>69</v>
      </c>
      <c r="D4" s="2">
        <v>146.41</v>
      </c>
      <c r="E4" s="3" t="s">
        <v>16</v>
      </c>
      <c r="F4" s="4">
        <v>0</v>
      </c>
      <c r="G4" s="4">
        <v>0</v>
      </c>
      <c r="H4" s="6">
        <f t="shared" si="0"/>
        <v>0</v>
      </c>
      <c r="I4" s="6">
        <f t="shared" si="1"/>
        <v>0</v>
      </c>
    </row>
    <row r="5" spans="1:9" ht="79.2" x14ac:dyDescent="0.3">
      <c r="A5" s="3">
        <v>4</v>
      </c>
      <c r="B5" s="2" t="s">
        <v>70</v>
      </c>
      <c r="C5" s="3" t="s">
        <v>71</v>
      </c>
      <c r="D5" s="2">
        <v>146.41</v>
      </c>
      <c r="E5" s="3" t="s">
        <v>16</v>
      </c>
      <c r="F5" s="4">
        <v>0</v>
      </c>
      <c r="G5" s="4">
        <v>0</v>
      </c>
      <c r="H5" s="6">
        <f t="shared" si="0"/>
        <v>0</v>
      </c>
      <c r="I5" s="6">
        <f t="shared" si="1"/>
        <v>0</v>
      </c>
    </row>
    <row r="6" spans="1:9" ht="52.8" x14ac:dyDescent="0.3">
      <c r="A6" s="3">
        <v>5</v>
      </c>
      <c r="B6" s="2" t="s">
        <v>72</v>
      </c>
      <c r="C6" s="3" t="s">
        <v>73</v>
      </c>
      <c r="D6" s="2">
        <v>1</v>
      </c>
      <c r="E6" s="3" t="s">
        <v>16</v>
      </c>
      <c r="F6" s="4">
        <v>0</v>
      </c>
      <c r="G6" s="4">
        <v>0</v>
      </c>
      <c r="H6" s="6">
        <f t="shared" si="0"/>
        <v>0</v>
      </c>
      <c r="I6" s="6">
        <f t="shared" si="1"/>
        <v>0</v>
      </c>
    </row>
    <row r="7" spans="1:9" ht="52.8" x14ac:dyDescent="0.3">
      <c r="A7" s="3">
        <v>6</v>
      </c>
      <c r="B7" s="2" t="s">
        <v>74</v>
      </c>
      <c r="C7" s="3" t="s">
        <v>75</v>
      </c>
      <c r="D7" s="2">
        <v>1</v>
      </c>
      <c r="E7" s="3" t="s">
        <v>16</v>
      </c>
      <c r="F7" s="4">
        <v>0</v>
      </c>
      <c r="G7" s="4">
        <v>0</v>
      </c>
      <c r="H7" s="6">
        <f t="shared" si="0"/>
        <v>0</v>
      </c>
      <c r="I7" s="6">
        <f t="shared" si="1"/>
        <v>0</v>
      </c>
    </row>
    <row r="8" spans="1:9" ht="79.2" x14ac:dyDescent="0.3">
      <c r="A8" s="3">
        <v>7</v>
      </c>
      <c r="B8" s="2" t="s">
        <v>76</v>
      </c>
      <c r="C8" s="3" t="s">
        <v>77</v>
      </c>
      <c r="D8" s="2">
        <v>56</v>
      </c>
      <c r="E8" s="3" t="s">
        <v>49</v>
      </c>
      <c r="F8" s="4">
        <v>0</v>
      </c>
      <c r="G8" s="4">
        <v>0</v>
      </c>
      <c r="H8" s="6">
        <f t="shared" si="0"/>
        <v>0</v>
      </c>
      <c r="I8" s="6">
        <f t="shared" si="1"/>
        <v>0</v>
      </c>
    </row>
    <row r="9" spans="1:9" ht="92.4" x14ac:dyDescent="0.3">
      <c r="A9" s="3">
        <v>8</v>
      </c>
      <c r="B9" s="2" t="s">
        <v>78</v>
      </c>
      <c r="C9" s="3" t="s">
        <v>79</v>
      </c>
      <c r="D9" s="2">
        <v>56</v>
      </c>
      <c r="E9" s="3" t="s">
        <v>49</v>
      </c>
      <c r="F9" s="4">
        <v>0</v>
      </c>
      <c r="G9" s="4">
        <v>0</v>
      </c>
      <c r="H9" s="6">
        <f t="shared" si="0"/>
        <v>0</v>
      </c>
      <c r="I9" s="6">
        <f t="shared" si="1"/>
        <v>0</v>
      </c>
    </row>
    <row r="10" spans="1:9" ht="66" x14ac:dyDescent="0.3">
      <c r="A10" s="3">
        <v>9</v>
      </c>
      <c r="B10" s="2" t="s">
        <v>80</v>
      </c>
      <c r="C10" s="3" t="s">
        <v>81</v>
      </c>
      <c r="D10" s="2">
        <v>13</v>
      </c>
      <c r="E10" s="3" t="s">
        <v>16</v>
      </c>
      <c r="F10" s="4">
        <v>0</v>
      </c>
      <c r="G10" s="4">
        <v>0</v>
      </c>
      <c r="H10" s="6">
        <f t="shared" si="0"/>
        <v>0</v>
      </c>
      <c r="I10" s="6">
        <f t="shared" si="1"/>
        <v>0</v>
      </c>
    </row>
    <row r="11" spans="1:9" ht="66" x14ac:dyDescent="0.3">
      <c r="A11" s="3">
        <v>10</v>
      </c>
      <c r="B11" s="2" t="s">
        <v>82</v>
      </c>
      <c r="C11" s="3" t="s">
        <v>83</v>
      </c>
      <c r="D11" s="2">
        <v>13</v>
      </c>
      <c r="E11" s="3" t="s">
        <v>16</v>
      </c>
      <c r="F11" s="4">
        <v>0</v>
      </c>
      <c r="G11" s="4">
        <v>0</v>
      </c>
      <c r="H11" s="6">
        <f t="shared" si="0"/>
        <v>0</v>
      </c>
      <c r="I11" s="6">
        <f t="shared" si="1"/>
        <v>0</v>
      </c>
    </row>
    <row r="12" spans="1:9" ht="66" x14ac:dyDescent="0.3">
      <c r="A12" s="3">
        <v>11</v>
      </c>
      <c r="B12" s="2" t="s">
        <v>84</v>
      </c>
      <c r="C12" s="3" t="s">
        <v>85</v>
      </c>
      <c r="D12" s="2">
        <v>13</v>
      </c>
      <c r="E12" s="3" t="s">
        <v>16</v>
      </c>
      <c r="F12" s="4">
        <v>0</v>
      </c>
      <c r="G12" s="4">
        <v>0</v>
      </c>
      <c r="H12" s="6">
        <f t="shared" si="0"/>
        <v>0</v>
      </c>
      <c r="I12" s="6">
        <f t="shared" si="1"/>
        <v>0</v>
      </c>
    </row>
    <row r="13" spans="1:9" ht="52.8" x14ac:dyDescent="0.3">
      <c r="A13" s="3">
        <v>12</v>
      </c>
      <c r="B13" s="2" t="s">
        <v>86</v>
      </c>
      <c r="C13" s="3" t="s">
        <v>87</v>
      </c>
      <c r="D13" s="2">
        <v>9.6</v>
      </c>
      <c r="E13" s="3" t="s">
        <v>16</v>
      </c>
      <c r="F13" s="4">
        <v>0</v>
      </c>
      <c r="G13" s="4">
        <v>0</v>
      </c>
      <c r="H13" s="6">
        <f t="shared" si="0"/>
        <v>0</v>
      </c>
      <c r="I13" s="6">
        <f t="shared" si="1"/>
        <v>0</v>
      </c>
    </row>
    <row r="14" spans="1:9" ht="66" x14ac:dyDescent="0.3">
      <c r="A14" s="3">
        <v>13</v>
      </c>
      <c r="B14" s="2" t="s">
        <v>88</v>
      </c>
      <c r="C14" s="3" t="s">
        <v>89</v>
      </c>
      <c r="D14" s="2">
        <v>9.6</v>
      </c>
      <c r="E14" s="3" t="s">
        <v>16</v>
      </c>
      <c r="F14" s="4">
        <v>0</v>
      </c>
      <c r="G14" s="4">
        <v>0</v>
      </c>
      <c r="H14" s="6">
        <f t="shared" si="0"/>
        <v>0</v>
      </c>
      <c r="I14" s="6">
        <f t="shared" si="1"/>
        <v>0</v>
      </c>
    </row>
    <row r="15" spans="1:9" x14ac:dyDescent="0.3">
      <c r="A15" s="8"/>
      <c r="B15" s="8"/>
      <c r="C15" s="8" t="s">
        <v>17</v>
      </c>
      <c r="D15" s="8"/>
      <c r="E15" s="8"/>
      <c r="F15" s="8"/>
      <c r="G15" s="8"/>
      <c r="H15" s="9">
        <f>ROUND(SUM(H2:H14),0)</f>
        <v>0</v>
      </c>
      <c r="I15" s="9">
        <f>ROUND(SUM(I2:I14),0)</f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F13" sqref="F13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9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</row>
    <row r="2" spans="1:9" ht="26.4" x14ac:dyDescent="0.3">
      <c r="A2" s="3">
        <v>1</v>
      </c>
      <c r="B2" s="2" t="s">
        <v>92</v>
      </c>
      <c r="C2" s="3" t="s">
        <v>93</v>
      </c>
      <c r="D2" s="2">
        <v>0</v>
      </c>
      <c r="E2" s="3" t="s">
        <v>22</v>
      </c>
      <c r="F2" s="4">
        <v>0</v>
      </c>
      <c r="G2" s="4">
        <v>0</v>
      </c>
      <c r="H2" s="6">
        <f>ROUND(F2*D2,0)</f>
        <v>0</v>
      </c>
      <c r="I2" s="6">
        <f>ROUND(G2*D2,0)</f>
        <v>0</v>
      </c>
    </row>
    <row r="3" spans="1:9" ht="118.8" x14ac:dyDescent="0.3">
      <c r="A3" s="3">
        <v>2</v>
      </c>
      <c r="B3" s="2" t="s">
        <v>94</v>
      </c>
      <c r="C3" s="3" t="s">
        <v>95</v>
      </c>
      <c r="D3" s="2">
        <v>0</v>
      </c>
      <c r="E3" s="3" t="s">
        <v>22</v>
      </c>
      <c r="F3" s="4">
        <v>0</v>
      </c>
      <c r="G3" s="4">
        <v>0</v>
      </c>
      <c r="H3" s="6">
        <f>ROUND(F3*D3,0)</f>
        <v>0</v>
      </c>
      <c r="I3" s="6">
        <f>ROUND(G3*D3,0)</f>
        <v>0</v>
      </c>
    </row>
    <row r="4" spans="1:9" x14ac:dyDescent="0.3">
      <c r="A4" s="8"/>
      <c r="B4" s="8"/>
      <c r="C4" s="8" t="s">
        <v>17</v>
      </c>
      <c r="D4" s="8"/>
      <c r="E4" s="8"/>
      <c r="F4" s="8"/>
      <c r="G4" s="8"/>
      <c r="H4" s="9">
        <f>ROUND(SUM(H2:H3),0)</f>
        <v>0</v>
      </c>
      <c r="I4" s="9">
        <f>ROUND(SUM(I2:I3),0)</f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abSelected="1" workbookViewId="0">
      <selection activeCell="I10" sqref="I10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9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</row>
    <row r="2" spans="1:9" ht="26.4" x14ac:dyDescent="0.3">
      <c r="A2" s="3">
        <v>1</v>
      </c>
      <c r="B2" s="2" t="s">
        <v>108</v>
      </c>
      <c r="C2" s="10" t="s">
        <v>109</v>
      </c>
      <c r="D2" s="2">
        <v>0</v>
      </c>
      <c r="E2" s="3" t="s">
        <v>22</v>
      </c>
      <c r="F2" s="4">
        <v>0</v>
      </c>
      <c r="G2" s="4">
        <v>0</v>
      </c>
      <c r="H2" s="6">
        <f>ROUND(F2*D2,0)</f>
        <v>0</v>
      </c>
      <c r="I2" s="6">
        <f>ROUND(G2*D2,0)</f>
        <v>0</v>
      </c>
    </row>
    <row r="3" spans="1:9" x14ac:dyDescent="0.3">
      <c r="A3" s="8"/>
      <c r="B3" s="8"/>
      <c r="C3" s="8" t="s">
        <v>17</v>
      </c>
      <c r="D3" s="8"/>
      <c r="E3" s="8"/>
      <c r="F3" s="8"/>
      <c r="G3" s="8"/>
      <c r="H3" s="9">
        <f>ROUND(SUM(H2:H2),0)</f>
        <v>0</v>
      </c>
      <c r="I3" s="9">
        <f>ROUND(SUM(I2:I2),0)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B24" sqref="B24"/>
    </sheetView>
  </sheetViews>
  <sheetFormatPr defaultRowHeight="14.4" x14ac:dyDescent="0.3"/>
  <cols>
    <col min="1" max="1" width="4.6640625" customWidth="1"/>
    <col min="2" max="2" width="30.6640625" customWidth="1"/>
    <col min="3" max="4" width="12.6640625" customWidth="1"/>
  </cols>
  <sheetData>
    <row r="1" spans="1:4" x14ac:dyDescent="0.3">
      <c r="A1" s="1" t="s">
        <v>0</v>
      </c>
      <c r="B1" s="1" t="s">
        <v>1</v>
      </c>
      <c r="C1" s="5" t="s">
        <v>2</v>
      </c>
      <c r="D1" s="5" t="s">
        <v>3</v>
      </c>
    </row>
    <row r="2" spans="1:4" x14ac:dyDescent="0.3">
      <c r="A2" s="3" t="s">
        <v>4</v>
      </c>
      <c r="B2" s="3" t="s">
        <v>5</v>
      </c>
      <c r="C2" s="4">
        <f>'12.Felvonulási létesítmények'!H3</f>
        <v>0</v>
      </c>
      <c r="D2" s="4">
        <f>'12.Felvonulási létesítmények'!I3</f>
        <v>0</v>
      </c>
    </row>
    <row r="3" spans="1:4" x14ac:dyDescent="0.3">
      <c r="A3" s="3" t="s">
        <v>18</v>
      </c>
      <c r="B3" s="3" t="s">
        <v>19</v>
      </c>
      <c r="C3" s="4">
        <f>'19.Költségtérítések'!H3</f>
        <v>0</v>
      </c>
      <c r="D3" s="4">
        <f>'19.Költségtérítések'!I3</f>
        <v>0</v>
      </c>
    </row>
    <row r="4" spans="1:4" x14ac:dyDescent="0.3">
      <c r="A4" s="3" t="s">
        <v>23</v>
      </c>
      <c r="B4" s="3" t="s">
        <v>24</v>
      </c>
      <c r="C4" s="4">
        <f>'21.Irtás, föld- és sziklamunka'!H4</f>
        <v>0</v>
      </c>
      <c r="D4" s="4">
        <f>'21.Irtás, föld- és sziklamunka'!I4</f>
        <v>0</v>
      </c>
    </row>
    <row r="5" spans="1:4" x14ac:dyDescent="0.3">
      <c r="A5" s="3" t="s">
        <v>27</v>
      </c>
      <c r="B5" s="3" t="s">
        <v>28</v>
      </c>
      <c r="C5" s="4">
        <f>'36.Vakolás és rabicolás'!H3</f>
        <v>0</v>
      </c>
      <c r="D5" s="4">
        <f>'36.Vakolás és rabicolás'!I3</f>
        <v>0</v>
      </c>
    </row>
    <row r="6" spans="1:4" x14ac:dyDescent="0.3">
      <c r="A6" s="3" t="s">
        <v>31</v>
      </c>
      <c r="B6" s="3" t="s">
        <v>32</v>
      </c>
      <c r="C6" s="4">
        <f>'39.Szárazépítés'!H3</f>
        <v>0</v>
      </c>
      <c r="D6" s="4">
        <f>'39.Szárazépítés'!I3</f>
        <v>0</v>
      </c>
    </row>
    <row r="7" spans="1:4" ht="26.4" x14ac:dyDescent="0.3">
      <c r="A7" s="3" t="s">
        <v>35</v>
      </c>
      <c r="B7" s="3" t="s">
        <v>36</v>
      </c>
      <c r="C7" s="4">
        <f>'42.Hideg- és melegburkolatok k'!H9</f>
        <v>0</v>
      </c>
      <c r="D7" s="4">
        <f>'42.Hideg- és melegburkolatok k'!I9</f>
        <v>0</v>
      </c>
    </row>
    <row r="8" spans="1:4" x14ac:dyDescent="0.3">
      <c r="A8" s="3" t="s">
        <v>52</v>
      </c>
      <c r="B8" s="3" t="s">
        <v>53</v>
      </c>
      <c r="C8" s="4">
        <f>'44.Fa- és műanyag szerkezet el'!H5</f>
        <v>0</v>
      </c>
      <c r="D8" s="4">
        <f>'44.Fa- és műanyag szerkezet el'!I5</f>
        <v>0</v>
      </c>
    </row>
    <row r="9" spans="1:4" ht="26.4" x14ac:dyDescent="0.3">
      <c r="A9" s="3" t="s">
        <v>58</v>
      </c>
      <c r="B9" s="3" t="s">
        <v>59</v>
      </c>
      <c r="C9" s="4">
        <f>'45.Fém nyílászáró és épületlak'!H3</f>
        <v>0</v>
      </c>
      <c r="D9" s="4">
        <f>'45.Fém nyílászáró és épületlak'!I3</f>
        <v>0</v>
      </c>
    </row>
    <row r="10" spans="1:4" x14ac:dyDescent="0.3">
      <c r="A10" s="3" t="s">
        <v>62</v>
      </c>
      <c r="B10" s="3" t="s">
        <v>63</v>
      </c>
      <c r="C10" s="4">
        <f>'47.Felületképzés'!H15</f>
        <v>0</v>
      </c>
      <c r="D10" s="4">
        <f>'47.Felületképzés'!I15</f>
        <v>0</v>
      </c>
    </row>
    <row r="11" spans="1:4" x14ac:dyDescent="0.3">
      <c r="A11" s="3" t="s">
        <v>90</v>
      </c>
      <c r="B11" s="3" t="s">
        <v>91</v>
      </c>
      <c r="C11" s="4">
        <f>'49.Árnyékolók beépítése'!H4</f>
        <v>0</v>
      </c>
      <c r="D11" s="4">
        <f>'49.Árnyékolók beépítése'!I4</f>
        <v>0</v>
      </c>
    </row>
    <row r="12" spans="1:4" ht="26.4" x14ac:dyDescent="0.3">
      <c r="A12" s="3" t="s">
        <v>96</v>
      </c>
      <c r="B12" s="3" t="s">
        <v>97</v>
      </c>
      <c r="C12" s="4">
        <f>'50.Beépített berendezési tárgy'!H3</f>
        <v>0</v>
      </c>
      <c r="D12" s="4">
        <f>'50.Beépített berendezési tárgy'!I3</f>
        <v>0</v>
      </c>
    </row>
    <row r="13" spans="1:4" x14ac:dyDescent="0.3">
      <c r="A13" s="8"/>
      <c r="B13" s="8" t="s">
        <v>98</v>
      </c>
      <c r="C13" s="8">
        <f>ROUND(SUM(C2:C12),0)</f>
        <v>0</v>
      </c>
      <c r="D13" s="8">
        <f>ROUND(SUM(D2:D12),0)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workbookViewId="0">
      <selection activeCell="I8" sqref="I8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9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</row>
    <row r="2" spans="1:9" ht="39.6" x14ac:dyDescent="0.3">
      <c r="A2" s="3">
        <v>1</v>
      </c>
      <c r="B2" s="2" t="s">
        <v>14</v>
      </c>
      <c r="C2" s="3" t="s">
        <v>15</v>
      </c>
      <c r="D2" s="2">
        <v>20</v>
      </c>
      <c r="E2" s="3" t="s">
        <v>16</v>
      </c>
      <c r="F2" s="4">
        <v>0</v>
      </c>
      <c r="G2" s="4">
        <v>0</v>
      </c>
      <c r="H2" s="6">
        <f>ROUND(F2*D2,0)</f>
        <v>0</v>
      </c>
      <c r="I2" s="6">
        <f>ROUND(G2*D2,0)</f>
        <v>0</v>
      </c>
    </row>
    <row r="3" spans="1:9" x14ac:dyDescent="0.3">
      <c r="A3" s="8"/>
      <c r="B3" s="8"/>
      <c r="C3" s="8" t="s">
        <v>17</v>
      </c>
      <c r="D3" s="8"/>
      <c r="E3" s="8"/>
      <c r="F3" s="8"/>
      <c r="G3" s="8"/>
      <c r="H3" s="9">
        <f>ROUND(SUM(H2:H2),0)</f>
        <v>0</v>
      </c>
      <c r="I3" s="9">
        <f>ROUND(SUM(I2:I2),0)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workbookViewId="0">
      <selection activeCell="I13" sqref="I13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9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</row>
    <row r="2" spans="1:9" ht="26.4" x14ac:dyDescent="0.3">
      <c r="A2" s="3">
        <v>1</v>
      </c>
      <c r="B2" s="2" t="s">
        <v>20</v>
      </c>
      <c r="C2" s="3" t="s">
        <v>21</v>
      </c>
      <c r="D2" s="2">
        <v>1</v>
      </c>
      <c r="E2" s="3" t="s">
        <v>22</v>
      </c>
      <c r="F2" s="4">
        <v>0</v>
      </c>
      <c r="G2" s="4">
        <v>0</v>
      </c>
      <c r="H2" s="6">
        <f>ROUND(F2*D2,0)</f>
        <v>0</v>
      </c>
      <c r="I2" s="6">
        <f>ROUND(G2*D2,0)</f>
        <v>0</v>
      </c>
    </row>
    <row r="3" spans="1:9" x14ac:dyDescent="0.3">
      <c r="A3" s="8"/>
      <c r="B3" s="8"/>
      <c r="C3" s="8" t="s">
        <v>17</v>
      </c>
      <c r="D3" s="8"/>
      <c r="E3" s="8"/>
      <c r="F3" s="8"/>
      <c r="G3" s="8"/>
      <c r="H3" s="9">
        <f>ROUND(SUM(H2:H2),0)</f>
        <v>0</v>
      </c>
      <c r="I3" s="9">
        <f>ROUND(SUM(I2:I2),0)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I11" sqref="I11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9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</row>
    <row r="2" spans="1:9" ht="39.6" x14ac:dyDescent="0.3">
      <c r="A2" s="3">
        <v>1</v>
      </c>
      <c r="B2" s="2" t="s">
        <v>25</v>
      </c>
      <c r="C2" s="3" t="s">
        <v>26</v>
      </c>
      <c r="D2" s="2">
        <v>1</v>
      </c>
      <c r="E2" s="3" t="s">
        <v>22</v>
      </c>
      <c r="F2" s="4">
        <v>0</v>
      </c>
      <c r="G2" s="4">
        <v>0</v>
      </c>
      <c r="H2" s="6">
        <f>ROUND(F2*D2,0)</f>
        <v>0</v>
      </c>
      <c r="I2" s="6">
        <f>ROUND(G2*D2,0)</f>
        <v>0</v>
      </c>
    </row>
    <row r="3" spans="1:9" ht="52.8" x14ac:dyDescent="0.3">
      <c r="A3" s="3">
        <v>2</v>
      </c>
      <c r="B3" s="2" t="s">
        <v>106</v>
      </c>
      <c r="C3" s="12" t="s">
        <v>104</v>
      </c>
      <c r="D3" s="2">
        <v>5</v>
      </c>
      <c r="E3" s="3" t="s">
        <v>105</v>
      </c>
      <c r="F3" s="4">
        <v>0</v>
      </c>
      <c r="G3" s="4">
        <v>0</v>
      </c>
      <c r="H3" s="6">
        <f>ROUND(F3*D3,0)</f>
        <v>0</v>
      </c>
      <c r="I3" s="6">
        <f>ROUND(G3*D3,0)</f>
        <v>0</v>
      </c>
    </row>
    <row r="4" spans="1:9" x14ac:dyDescent="0.3">
      <c r="A4" s="8"/>
      <c r="B4" s="8"/>
      <c r="C4" s="8" t="s">
        <v>17</v>
      </c>
      <c r="D4" s="8"/>
      <c r="E4" s="8"/>
      <c r="F4" s="8"/>
      <c r="G4" s="8"/>
      <c r="H4" s="9">
        <f>ROUND(SUM(H2:H3),0)</f>
        <v>0</v>
      </c>
      <c r="I4" s="9">
        <f>ROUND(SUM(I2:I3),0)</f>
        <v>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workbookViewId="0">
      <selection activeCell="I10" sqref="I10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9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</row>
    <row r="2" spans="1:9" ht="66" x14ac:dyDescent="0.3">
      <c r="A2" s="3">
        <v>1</v>
      </c>
      <c r="B2" s="2" t="s">
        <v>29</v>
      </c>
      <c r="C2" s="3" t="s">
        <v>30</v>
      </c>
      <c r="D2" s="2">
        <v>121.14</v>
      </c>
      <c r="E2" s="3" t="s">
        <v>16</v>
      </c>
      <c r="F2" s="4">
        <v>0</v>
      </c>
      <c r="G2" s="4">
        <v>0</v>
      </c>
      <c r="H2" s="6">
        <f>ROUND(F2*D2,0)</f>
        <v>0</v>
      </c>
      <c r="I2" s="6">
        <f>ROUND(G2*D2,0)</f>
        <v>0</v>
      </c>
    </row>
    <row r="3" spans="1:9" x14ac:dyDescent="0.3">
      <c r="A3" s="8"/>
      <c r="B3" s="8"/>
      <c r="C3" s="8" t="s">
        <v>17</v>
      </c>
      <c r="D3" s="8"/>
      <c r="E3" s="8"/>
      <c r="F3" s="8"/>
      <c r="G3" s="8"/>
      <c r="H3" s="9">
        <f>ROUND(SUM(H2:H2),0)</f>
        <v>0</v>
      </c>
      <c r="I3" s="9">
        <f>ROUND(SUM(I2:I2),0)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workbookViewId="0">
      <selection activeCell="K3" sqref="K3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9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</row>
    <row r="2" spans="1:9" ht="79.2" x14ac:dyDescent="0.3">
      <c r="A2" s="3">
        <v>1</v>
      </c>
      <c r="B2" s="2" t="s">
        <v>33</v>
      </c>
      <c r="C2" s="3" t="s">
        <v>34</v>
      </c>
      <c r="D2" s="2">
        <v>20.5</v>
      </c>
      <c r="E2" s="3" t="s">
        <v>16</v>
      </c>
      <c r="F2" s="4">
        <v>0</v>
      </c>
      <c r="G2" s="4">
        <v>0</v>
      </c>
      <c r="H2" s="6">
        <f>ROUND(F2*D2,0)</f>
        <v>0</v>
      </c>
      <c r="I2" s="6">
        <f>ROUND(G2*D2,0)</f>
        <v>0</v>
      </c>
    </row>
    <row r="3" spans="1:9" x14ac:dyDescent="0.3">
      <c r="A3" s="8"/>
      <c r="B3" s="8"/>
      <c r="C3" s="8" t="s">
        <v>17</v>
      </c>
      <c r="D3" s="8"/>
      <c r="E3" s="8"/>
      <c r="F3" s="8"/>
      <c r="G3" s="8"/>
      <c r="H3" s="9">
        <f>ROUND(SUM(H2:H2),0)</f>
        <v>0</v>
      </c>
      <c r="I3" s="9">
        <f>ROUND(SUM(I2:I2),0)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opLeftCell="A6" workbookViewId="0">
      <selection activeCell="N8" sqref="N8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9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</row>
    <row r="2" spans="1:9" ht="39.6" x14ac:dyDescent="0.3">
      <c r="A2" s="3">
        <v>1</v>
      </c>
      <c r="B2" s="2" t="s">
        <v>37</v>
      </c>
      <c r="C2" s="3" t="s">
        <v>38</v>
      </c>
      <c r="D2" s="2">
        <v>121.14</v>
      </c>
      <c r="E2" s="3" t="s">
        <v>16</v>
      </c>
      <c r="F2" s="4">
        <v>0</v>
      </c>
      <c r="G2" s="4">
        <v>0</v>
      </c>
      <c r="H2" s="6">
        <f t="shared" ref="H2:H8" si="0">ROUND(F2*D2,0)</f>
        <v>0</v>
      </c>
      <c r="I2" s="6">
        <f t="shared" ref="I2:I8" si="1">ROUND(G2*D2,0)</f>
        <v>0</v>
      </c>
    </row>
    <row r="3" spans="1:9" ht="118.8" x14ac:dyDescent="0.3">
      <c r="A3" s="3">
        <v>2</v>
      </c>
      <c r="B3" s="2" t="s">
        <v>39</v>
      </c>
      <c r="C3" s="3" t="s">
        <v>40</v>
      </c>
      <c r="D3" s="2">
        <v>56.51</v>
      </c>
      <c r="E3" s="3" t="s">
        <v>16</v>
      </c>
      <c r="F3" s="4">
        <v>0</v>
      </c>
      <c r="G3" s="4">
        <v>0</v>
      </c>
      <c r="H3" s="6">
        <f t="shared" si="0"/>
        <v>0</v>
      </c>
      <c r="I3" s="6">
        <f t="shared" si="1"/>
        <v>0</v>
      </c>
    </row>
    <row r="4" spans="1:9" ht="105.6" x14ac:dyDescent="0.3">
      <c r="A4" s="3">
        <v>3</v>
      </c>
      <c r="B4" s="2" t="s">
        <v>41</v>
      </c>
      <c r="C4" s="3" t="s">
        <v>42</v>
      </c>
      <c r="D4" s="2">
        <v>38.71</v>
      </c>
      <c r="E4" s="3" t="s">
        <v>16</v>
      </c>
      <c r="F4" s="4">
        <v>0</v>
      </c>
      <c r="G4" s="4">
        <v>0</v>
      </c>
      <c r="H4" s="6">
        <f t="shared" si="0"/>
        <v>0</v>
      </c>
      <c r="I4" s="6">
        <f t="shared" si="1"/>
        <v>0</v>
      </c>
    </row>
    <row r="5" spans="1:9" ht="92.4" x14ac:dyDescent="0.3">
      <c r="A5" s="3">
        <v>4</v>
      </c>
      <c r="B5" s="2" t="s">
        <v>43</v>
      </c>
      <c r="C5" s="3" t="s">
        <v>44</v>
      </c>
      <c r="D5" s="2">
        <v>38.71</v>
      </c>
      <c r="E5" s="3" t="s">
        <v>16</v>
      </c>
      <c r="F5" s="4">
        <v>0</v>
      </c>
      <c r="G5" s="4">
        <v>0</v>
      </c>
      <c r="H5" s="6">
        <f t="shared" si="0"/>
        <v>0</v>
      </c>
      <c r="I5" s="6">
        <f t="shared" si="1"/>
        <v>0</v>
      </c>
    </row>
    <row r="6" spans="1:9" ht="132" x14ac:dyDescent="0.3">
      <c r="A6" s="3">
        <v>5</v>
      </c>
      <c r="B6" s="2" t="s">
        <v>45</v>
      </c>
      <c r="C6" s="3" t="s">
        <v>46</v>
      </c>
      <c r="D6" s="2">
        <v>38.71</v>
      </c>
      <c r="E6" s="3" t="s">
        <v>16</v>
      </c>
      <c r="F6" s="4">
        <v>0</v>
      </c>
      <c r="G6" s="4">
        <v>0</v>
      </c>
      <c r="H6" s="6">
        <f t="shared" si="0"/>
        <v>0</v>
      </c>
      <c r="I6" s="6">
        <f t="shared" si="1"/>
        <v>0</v>
      </c>
    </row>
    <row r="7" spans="1:9" ht="118.8" x14ac:dyDescent="0.3">
      <c r="A7" s="3">
        <v>6</v>
      </c>
      <c r="B7" s="2" t="s">
        <v>47</v>
      </c>
      <c r="C7" s="3" t="s">
        <v>48</v>
      </c>
      <c r="D7" s="2">
        <v>41.8</v>
      </c>
      <c r="E7" s="3" t="s">
        <v>49</v>
      </c>
      <c r="F7" s="4">
        <v>0</v>
      </c>
      <c r="G7" s="4">
        <v>0</v>
      </c>
      <c r="H7" s="6">
        <f t="shared" si="0"/>
        <v>0</v>
      </c>
      <c r="I7" s="6">
        <f t="shared" si="1"/>
        <v>0</v>
      </c>
    </row>
    <row r="8" spans="1:9" ht="105.6" x14ac:dyDescent="0.3">
      <c r="A8" s="3">
        <v>7</v>
      </c>
      <c r="B8" s="2" t="s">
        <v>50</v>
      </c>
      <c r="C8" s="3" t="s">
        <v>51</v>
      </c>
      <c r="D8" s="2">
        <v>2.1</v>
      </c>
      <c r="E8" s="3" t="s">
        <v>49</v>
      </c>
      <c r="F8" s="4">
        <v>0</v>
      </c>
      <c r="G8" s="4">
        <v>0</v>
      </c>
      <c r="H8" s="6">
        <f t="shared" si="0"/>
        <v>0</v>
      </c>
      <c r="I8" s="6">
        <f t="shared" si="1"/>
        <v>0</v>
      </c>
    </row>
    <row r="9" spans="1:9" x14ac:dyDescent="0.3">
      <c r="A9" s="8"/>
      <c r="B9" s="8"/>
      <c r="C9" s="8" t="s">
        <v>17</v>
      </c>
      <c r="D9" s="8"/>
      <c r="E9" s="8"/>
      <c r="F9" s="8"/>
      <c r="G9" s="8"/>
      <c r="H9" s="9">
        <f>ROUND(SUM(H2:H8),0)</f>
        <v>0</v>
      </c>
      <c r="I9" s="9">
        <f>ROUND(SUM(I2:I8),0)</f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activeCell="F2" sqref="F2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9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</row>
    <row r="2" spans="1:9" ht="39.6" x14ac:dyDescent="0.3">
      <c r="A2" s="3">
        <v>1</v>
      </c>
      <c r="B2" s="2" t="s">
        <v>54</v>
      </c>
      <c r="C2" s="3" t="s">
        <v>55</v>
      </c>
      <c r="D2" s="2">
        <v>0</v>
      </c>
      <c r="E2" s="3" t="s">
        <v>22</v>
      </c>
      <c r="F2" s="4">
        <v>0</v>
      </c>
      <c r="G2" s="4">
        <v>0</v>
      </c>
      <c r="H2" s="6">
        <f>ROUND(F2*D2,0)</f>
        <v>0</v>
      </c>
      <c r="I2" s="6">
        <f>ROUND(G2*D2,0)</f>
        <v>0</v>
      </c>
    </row>
    <row r="3" spans="1:9" ht="118.8" x14ac:dyDescent="0.3">
      <c r="A3" s="3">
        <v>2</v>
      </c>
      <c r="B3" s="2" t="s">
        <v>107</v>
      </c>
      <c r="C3" s="11" t="s">
        <v>110</v>
      </c>
      <c r="D3" s="2">
        <v>2</v>
      </c>
      <c r="E3" s="3" t="s">
        <v>22</v>
      </c>
      <c r="F3" s="4">
        <v>0</v>
      </c>
      <c r="G3" s="4">
        <v>0</v>
      </c>
      <c r="H3" s="6">
        <f>ROUND(F3*D3,0)</f>
        <v>0</v>
      </c>
      <c r="I3" s="6">
        <f>ROUND(G3*D3,0)</f>
        <v>0</v>
      </c>
    </row>
    <row r="4" spans="1:9" ht="26.4" x14ac:dyDescent="0.3">
      <c r="A4" s="3">
        <v>3</v>
      </c>
      <c r="B4" s="2" t="s">
        <v>56</v>
      </c>
      <c r="C4" s="3" t="s">
        <v>57</v>
      </c>
      <c r="D4" s="2">
        <v>1</v>
      </c>
      <c r="E4" s="3" t="s">
        <v>49</v>
      </c>
      <c r="F4" s="4">
        <v>0</v>
      </c>
      <c r="G4" s="4">
        <v>0</v>
      </c>
      <c r="H4" s="6">
        <f>ROUND(F4*D4,0)</f>
        <v>0</v>
      </c>
      <c r="I4" s="6">
        <f>ROUND(G4*D4,0)</f>
        <v>0</v>
      </c>
    </row>
    <row r="5" spans="1:9" x14ac:dyDescent="0.3">
      <c r="A5" s="8"/>
      <c r="B5" s="8"/>
      <c r="C5" s="8" t="s">
        <v>17</v>
      </c>
      <c r="D5" s="8"/>
      <c r="E5" s="8"/>
      <c r="F5" s="8"/>
      <c r="G5" s="8"/>
      <c r="H5" s="9">
        <f>ROUND(SUM(H2:H4),0)</f>
        <v>0</v>
      </c>
      <c r="I5" s="9">
        <f>ROUND(SUM(I2:I4),0)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13</vt:i4>
      </vt:variant>
    </vt:vector>
  </HeadingPairs>
  <TitlesOfParts>
    <vt:vector size="13" baseType="lpstr">
      <vt:lpstr>Főösszesítő</vt:lpstr>
      <vt:lpstr>Munkanem összesítő</vt:lpstr>
      <vt:lpstr>12.Felvonulási létesítmények</vt:lpstr>
      <vt:lpstr>19.Költségtérítések</vt:lpstr>
      <vt:lpstr>21.Irtás, föld- és sziklamunka</vt:lpstr>
      <vt:lpstr>36.Vakolás és rabicolás</vt:lpstr>
      <vt:lpstr>39.Szárazépítés</vt:lpstr>
      <vt:lpstr>42.Hideg- és melegburkolatok k</vt:lpstr>
      <vt:lpstr>44.Fa- és műanyag szerkezet el</vt:lpstr>
      <vt:lpstr>45.Fém nyílászáró és épületlak</vt:lpstr>
      <vt:lpstr>47.Felületképzés</vt:lpstr>
      <vt:lpstr>49.Árnyékolók beépítése</vt:lpstr>
      <vt:lpstr>50.Beépített berendezési tárgy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KP OMI 2023</dc:title>
  <dc:subject/>
  <dc:creator>Kószó Péter</dc:creator>
  <cp:keywords/>
  <dc:description>laborfelújítás</dc:description>
  <cp:lastModifiedBy>Kószó Péter</cp:lastModifiedBy>
  <cp:lastPrinted>2023-03-09T14:39:29Z</cp:lastPrinted>
  <dcterms:created xsi:type="dcterms:W3CDTF">2023-02-13T12:58:40Z</dcterms:created>
  <dcterms:modified xsi:type="dcterms:W3CDTF">2023-04-24T11:27:53Z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d">
    <vt:lpwstr>355551</vt:lpwstr>
  </property>
  <property fmtid="{D5CDD505-2E9C-101B-9397-08002B2CF9AE}" pid="3" name="title">
    <vt:lpwstr>KP OMI 2023</vt:lpwstr>
  </property>
  <property fmtid="{D5CDD505-2E9C-101B-9397-08002B2CF9AE}" pid="4" name="lessonfee">
    <vt:i4>7000</vt:i4>
  </property>
  <property fmtid="{D5CDD505-2E9C-101B-9397-08002B2CF9AE}" pid="5" name="norm_type_id">
    <vt:lpwstr>2</vt:lpwstr>
  </property>
  <property fmtid="{D5CDD505-2E9C-101B-9397-08002B2CF9AE}" pid="6" name="tender_iow_id">
    <vt:lpwstr>11</vt:lpwstr>
  </property>
  <property fmtid="{D5CDD505-2E9C-101B-9397-08002B2CF9AE}" pid="7" name="created">
    <vt:lpwstr>2023-02-13 12:58:40</vt:lpwstr>
  </property>
  <property fmtid="{D5CDD505-2E9C-101B-9397-08002B2CF9AE}" pid="8" name="changed">
    <vt:lpwstr>2023-02-13 13:59:46</vt:lpwstr>
  </property>
  <property fmtid="{D5CDD505-2E9C-101B-9397-08002B2CF9AE}" pid="9" name="osum">
    <vt:i4>0</vt:i4>
  </property>
  <property fmtid="{D5CDD505-2E9C-101B-9397-08002B2CF9AE}" pid="10" name="priceversion">
    <vt:lpwstr>2023.01.01</vt:lpwstr>
  </property>
  <property fmtid="{D5CDD505-2E9C-101B-9397-08002B2CF9AE}" pid="11" name="currency">
    <vt:lpwstr>HUF</vt:lpwstr>
  </property>
</Properties>
</file>